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rods/Dropbox/1-------A-AI-DEV/1-----AI App dev/1-------A-Skool/1------A-Premium membership/1-AI Executive Governance Toolkit/7-AI Vendor Assessment/"/>
    </mc:Choice>
  </mc:AlternateContent>
  <xr:revisionPtr revIDLastSave="0" documentId="13_ncr:1_{27B1FAA8-BB02-DF4D-98E4-C4907171B978}" xr6:coauthVersionLast="47" xr6:coauthVersionMax="47" xr10:uidLastSave="{00000000-0000-0000-0000-000000000000}"/>
  <bookViews>
    <workbookView xWindow="0" yWindow="760" windowWidth="30240" windowHeight="17980" xr2:uid="{00000000-000D-0000-FFFF-FFFF00000000}"/>
  </bookViews>
  <sheets>
    <sheet name="Vendor Assessment" sheetId="1" r:id="rId1"/>
    <sheet name="Dashboard" sheetId="2" r:id="rId2"/>
    <sheet name="Guidance" sheetId="3" r:id="rId3"/>
    <sheet name="Lists" sheetId="4" state="hidden" r:id="rId4"/>
  </sheets>
  <definedNames>
    <definedName name="_xlnm._FilterDatabase" localSheetId="0" hidden="1">'Vendor Assessment'!$A$15:$L$43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2" l="1"/>
  <c r="B50" i="1"/>
  <c r="B8" i="2" s="1"/>
  <c r="B49" i="1"/>
  <c r="B7" i="2" s="1"/>
  <c r="B47" i="1"/>
  <c r="F43" i="1"/>
  <c r="H43" i="1" s="1"/>
  <c r="F42" i="1"/>
  <c r="H42" i="1" s="1"/>
  <c r="E17" i="2" s="1"/>
  <c r="F41" i="1"/>
  <c r="H41" i="1" s="1"/>
  <c r="E16" i="2" s="1"/>
  <c r="F40" i="1"/>
  <c r="H40" i="1" s="1"/>
  <c r="E15" i="2" s="1"/>
  <c r="F39" i="1"/>
  <c r="H39" i="1" s="1"/>
  <c r="E14" i="2" s="1"/>
  <c r="F38" i="1"/>
  <c r="H38" i="1" s="1"/>
  <c r="E13" i="2" s="1"/>
  <c r="F37" i="1"/>
  <c r="H37" i="1" s="1"/>
  <c r="F36" i="1"/>
  <c r="H36" i="1" s="1"/>
  <c r="E12" i="2" s="1"/>
  <c r="F35" i="1"/>
  <c r="H35" i="1" s="1"/>
  <c r="F34" i="1"/>
  <c r="H34" i="1" s="1"/>
  <c r="E11" i="2" s="1"/>
  <c r="F33" i="1"/>
  <c r="H33" i="1" s="1"/>
  <c r="F32" i="1"/>
  <c r="H32" i="1" s="1"/>
  <c r="E10" i="2" s="1"/>
  <c r="F31" i="1"/>
  <c r="H31" i="1" s="1"/>
  <c r="F30" i="1"/>
  <c r="H30" i="1" s="1"/>
  <c r="F29" i="1"/>
  <c r="H29" i="1" s="1"/>
  <c r="E9" i="2" s="1"/>
  <c r="F28" i="1"/>
  <c r="H28" i="1" s="1"/>
  <c r="F27" i="1"/>
  <c r="H27" i="1" s="1"/>
  <c r="F26" i="1"/>
  <c r="H26" i="1" s="1"/>
  <c r="F25" i="1"/>
  <c r="H25" i="1" s="1"/>
  <c r="F24" i="1"/>
  <c r="H24" i="1" s="1"/>
  <c r="F23" i="1"/>
  <c r="H23" i="1" s="1"/>
  <c r="F22" i="1"/>
  <c r="H22" i="1" s="1"/>
  <c r="E7" i="2" s="1"/>
  <c r="F21" i="1"/>
  <c r="H21" i="1" s="1"/>
  <c r="F20" i="1"/>
  <c r="H20" i="1" s="1"/>
  <c r="F19" i="1"/>
  <c r="H19" i="1" s="1"/>
  <c r="F18" i="1"/>
  <c r="H18" i="1" s="1"/>
  <c r="F17" i="1"/>
  <c r="H17" i="1" s="1"/>
  <c r="F16" i="1"/>
  <c r="H16" i="1" s="1"/>
  <c r="E6" i="2" l="1"/>
  <c r="B48" i="1"/>
  <c r="B6" i="2" s="1"/>
  <c r="E5" i="2"/>
  <c r="E8" i="2"/>
  <c r="B51" i="1"/>
  <c r="B9" i="2" s="1"/>
</calcChain>
</file>

<file path=xl/sharedStrings.xml><?xml version="1.0" encoding="utf-8"?>
<sst xmlns="http://schemas.openxmlformats.org/spreadsheetml/2006/main" count="239" uniqueCount="175">
  <si>
    <t>AI VENDOR ASSESSMENT</t>
  </si>
  <si>
    <t>Evaluate AI suppliers before procurement, integration or material expansion of use.</t>
  </si>
  <si>
    <t>Vendor / Supplier</t>
  </si>
  <si>
    <t>[Enter vendor]</t>
  </si>
  <si>
    <t>Product / Service</t>
  </si>
  <si>
    <t>[Enter product]</t>
  </si>
  <si>
    <t>Business Owner</t>
  </si>
  <si>
    <t>[Enter owner]</t>
  </si>
  <si>
    <t>Assessment Owner</t>
  </si>
  <si>
    <t>[Enter assessor]</t>
  </si>
  <si>
    <t>Assessment Date</t>
  </si>
  <si>
    <t>[Enter date]</t>
  </si>
  <si>
    <t>Proposed Use Case</t>
  </si>
  <si>
    <t>[Enter use case]</t>
  </si>
  <si>
    <t>Data Sensitivity</t>
  </si>
  <si>
    <t>[Select]</t>
  </si>
  <si>
    <t>Deployment Type</t>
  </si>
  <si>
    <t>ID</t>
  </si>
  <si>
    <t>Domain</t>
  </si>
  <si>
    <t>Assessment Question</t>
  </si>
  <si>
    <t>Why It Matters</t>
  </si>
  <si>
    <t>Response</t>
  </si>
  <si>
    <t>Score</t>
  </si>
  <si>
    <t>Weight</t>
  </si>
  <si>
    <t>Weighted Score</t>
  </si>
  <si>
    <t>Critical?</t>
  </si>
  <si>
    <t>Evidence / Vendor Response</t>
  </si>
  <si>
    <t>Required Action / Condition</t>
  </si>
  <si>
    <t>Owner</t>
  </si>
  <si>
    <t>V01</t>
  </si>
  <si>
    <t>Corporate &amp; Governance</t>
  </si>
  <si>
    <t>Does the vendor identify a named owner for AI governance and responsible AI?</t>
  </si>
  <si>
    <t>Supports accountability.</t>
  </si>
  <si>
    <t>No</t>
  </si>
  <si>
    <t>V02</t>
  </si>
  <si>
    <t>Does the vendor maintain documented AI governance and risk standards?</t>
  </si>
  <si>
    <t>Reduces reliance on informal practice.</t>
  </si>
  <si>
    <t>V03</t>
  </si>
  <si>
    <t>Will the vendor provide relevant assurance evidence, audit reports or certifications?</t>
  </si>
  <si>
    <t>Supports independent due diligence.</t>
  </si>
  <si>
    <t>Potential</t>
  </si>
  <si>
    <t>V04</t>
  </si>
  <si>
    <t>Data Privacy</t>
  </si>
  <si>
    <t>Is customer data excluded from model training by default or contractually where required?</t>
  </si>
  <si>
    <t>Protects confidentiality and privacy.</t>
  </si>
  <si>
    <t>Yes</t>
  </si>
  <si>
    <t>V05</t>
  </si>
  <si>
    <t>Are retention, deletion and data-location arrangements documented?</t>
  </si>
  <si>
    <t>Clarifies lifecycle and jurisdiction exposure.</t>
  </si>
  <si>
    <t>V06</t>
  </si>
  <si>
    <t>Can the service support applicable deletion and data-subject obligations?</t>
  </si>
  <si>
    <t>Supports personal-data compliance.</t>
  </si>
  <si>
    <t>V07</t>
  </si>
  <si>
    <t>Security</t>
  </si>
  <si>
    <t>Is data appropriately encrypted in transit and at rest?</t>
  </si>
  <si>
    <t>Reduces disclosure risk.</t>
  </si>
  <si>
    <t>V08</t>
  </si>
  <si>
    <t>Are strong identity, access control and MFA capabilities available?</t>
  </si>
  <si>
    <t>Limits unauthorised access.</t>
  </si>
  <si>
    <t>V09</t>
  </si>
  <si>
    <t>Does the vendor operate vulnerability management, penetration testing and security monitoring?</t>
  </si>
  <si>
    <t>Addresses cyber risk.</t>
  </si>
  <si>
    <t>V10</t>
  </si>
  <si>
    <t>Is there a documented incident response and customer notification process?</t>
  </si>
  <si>
    <t>Supports rapid containment.</t>
  </si>
  <si>
    <t>V11</t>
  </si>
  <si>
    <t>Model &amp; Output Risk</t>
  </si>
  <si>
    <t>Are model limitations, error modes and intended-use boundaries documented?</t>
  </si>
  <si>
    <t>Sets realistic reliability expectations.</t>
  </si>
  <si>
    <t>V12</t>
  </si>
  <si>
    <t>Are grounding, citations, confidence indicators or verification controls available where relevant?</t>
  </si>
  <si>
    <t>Reduces unsupported-output risk.</t>
  </si>
  <si>
    <t>V13</t>
  </si>
  <si>
    <t>Does the vendor test for harmful, biased, unsafe or adversarial behaviour?</t>
  </si>
  <si>
    <t>Supports responsible deployment.</t>
  </si>
  <si>
    <t>V14</t>
  </si>
  <si>
    <t>Agentic AI &amp; Permissions</t>
  </si>
  <si>
    <t>If agents/actions are supported, can permissions be restricted using least privilege?</t>
  </si>
  <si>
    <t>Limits autonomous blast radius.</t>
  </si>
  <si>
    <t>V15</t>
  </si>
  <si>
    <t>Can consequential actions require human approval or configurable thresholds?</t>
  </si>
  <si>
    <t>Maintains human control.</t>
  </si>
  <si>
    <t>V16</t>
  </si>
  <si>
    <t>Are action logs, limits, monitoring and a reliable stop/disable mechanism available?</t>
  </si>
  <si>
    <t>Enables intervention and audit.</t>
  </si>
  <si>
    <t>V17</t>
  </si>
  <si>
    <t>Integration &amp; Architecture</t>
  </si>
  <si>
    <t>Are APIs, connectors and integration permissions documented and controllable?</t>
  </si>
  <si>
    <t>Integrations expand access.</t>
  </si>
  <si>
    <t>V18</t>
  </si>
  <si>
    <t>Can administrators centrally configure, disable and monitor material AI features?</t>
  </si>
  <si>
    <t>Enables enterprise control.</t>
  </si>
  <si>
    <t>V19</t>
  </si>
  <si>
    <t>Legal &amp; Contractual</t>
  </si>
  <si>
    <t>Are IP ownership, input/output rights and confidentiality terms clear?</t>
  </si>
  <si>
    <t>Reduces legal uncertainty.</t>
  </si>
  <si>
    <t>V20</t>
  </si>
  <si>
    <t>Are liability, service and breach-notification terms acceptable?</t>
  </si>
  <si>
    <t>Allocates material risk.</t>
  </si>
  <si>
    <t>V21</t>
  </si>
  <si>
    <t>Supply Chain</t>
  </si>
  <si>
    <t>Does the vendor disclose relevant subprocessors, model providers and dependencies?</t>
  </si>
  <si>
    <t>Exposes supply-chain risk.</t>
  </si>
  <si>
    <t>V22</t>
  </si>
  <si>
    <t>Will customers be notified of material supplier or model changes?</t>
  </si>
  <si>
    <t>Changes can alter risk.</t>
  </si>
  <si>
    <t>V23</t>
  </si>
  <si>
    <t>Resilience</t>
  </si>
  <si>
    <t>Are availability, backup, recovery and continuity arrangements appropriate?</t>
  </si>
  <si>
    <t>Protects operational continuity.</t>
  </si>
  <si>
    <t>V24</t>
  </si>
  <si>
    <t>Change Management</t>
  </si>
  <si>
    <t>Are material model, capability, safety or policy changes communicated?</t>
  </si>
  <si>
    <t>Supports re-assessment.</t>
  </si>
  <si>
    <t>V25</t>
  </si>
  <si>
    <t>Auditability</t>
  </si>
  <si>
    <t>Are logs sufficient to investigate material outputs, actions and incidents?</t>
  </si>
  <si>
    <t>Supports assurance.</t>
  </si>
  <si>
    <t>V26</t>
  </si>
  <si>
    <t>Exit &amp; Portability</t>
  </si>
  <si>
    <t>Can organisational data be exported and securely deleted on termination?</t>
  </si>
  <si>
    <t>Reduces lock-in and residual risk.</t>
  </si>
  <si>
    <t>V27</t>
  </si>
  <si>
    <t>Commercial</t>
  </si>
  <si>
    <t>Are pricing, usage limits and scaling costs transparent?</t>
  </si>
  <si>
    <t>Protects expected ROI.</t>
  </si>
  <si>
    <t>V28</t>
  </si>
  <si>
    <t>Is the vendor viable enough for the proposed level of dependency?</t>
  </si>
  <si>
    <t>Reduces supplier-failure exposure.</t>
  </si>
  <si>
    <t>Assessment Summary</t>
  </si>
  <si>
    <t>Completion</t>
  </si>
  <si>
    <t>Weighted Vendor Score</t>
  </si>
  <si>
    <t>Critical Control Failures</t>
  </si>
  <si>
    <t>Potential Critical Gaps</t>
  </si>
  <si>
    <t>Indicative Decision</t>
  </si>
  <si>
    <t>AI VENDOR GOVERNANCE DASHBOARD</t>
  </si>
  <si>
    <t>Assessment KPI</t>
  </si>
  <si>
    <t>Value</t>
  </si>
  <si>
    <t>Critical Failures</t>
  </si>
  <si>
    <t>AI VENDOR ASSESSMENT — EXECUTIVE GUIDANCE</t>
  </si>
  <si>
    <t>Purpose</t>
  </si>
  <si>
    <t>Assess whether an AI supplier and service can be used at an acceptable level of business, security, privacy, operational and governance risk.</t>
  </si>
  <si>
    <t>When to use</t>
  </si>
  <si>
    <t>Before procurement, system/data integration, material expansion of use, and after significant vendor or model changes.</t>
  </si>
  <si>
    <t>Scoring</t>
  </si>
  <si>
    <t>Yes = 3, Partial = 2, No = 0. Questions are weighted according to governance importance.</t>
  </si>
  <si>
    <t>Critical controls</t>
  </si>
  <si>
    <t>A No against a control marked Critical = Yes prevents automatic approval and should be resolved or explicitly escalated.</t>
  </si>
  <si>
    <t>Indicative decisions</t>
  </si>
  <si>
    <t>85%+ = Approve; 65–84% = Approve with Conditions; below 65% = Further Due Diligence. Critical failures override the numeric score.</t>
  </si>
  <si>
    <t>Evidence</t>
  </si>
  <si>
    <t>Retain contracts, security documentation, assurance reports, data-processing terms and technical evidence rather than relying solely on marketing claims.</t>
  </si>
  <si>
    <t>Agentic AI</t>
  </si>
  <si>
    <t>Assess least privilege, human approval, logging, limits, monitoring and a reliable stop/disable mechanism.</t>
  </si>
  <si>
    <t>Data</t>
  </si>
  <si>
    <t>Confirm retention, model-training use, subprocessors, data location and deletion arrangements.</t>
  </si>
  <si>
    <t>Change risk</t>
  </si>
  <si>
    <t>Model and capability changes can alter risk even when the business use case is unchanged. Reassess material changes.</t>
  </si>
  <si>
    <t>Toolkit link</t>
  </si>
  <si>
    <t>Record the approved use in the AI Use-Case Register, apply the Risk Classification Matrix and complete a detailed AI Risk Assessment where required.</t>
  </si>
  <si>
    <t>Executive rule</t>
  </si>
  <si>
    <t>The greater the vendor's access to sensitive data, critical systems or autonomous actions, the stronger the evidence and contractual safeguards required.</t>
  </si>
  <si>
    <t>Responses</t>
  </si>
  <si>
    <t>Public</t>
  </si>
  <si>
    <t>Standalone SaaS</t>
  </si>
  <si>
    <t>Partial</t>
  </si>
  <si>
    <t>Internal</t>
  </si>
  <si>
    <t>Embedded Feature</t>
  </si>
  <si>
    <t>Confidential</t>
  </si>
  <si>
    <t>API / Integration</t>
  </si>
  <si>
    <t>N/A</t>
  </si>
  <si>
    <t>Personal Data</t>
  </si>
  <si>
    <t>Private Cloud / On-premise</t>
  </si>
  <si>
    <t>Special Category / Highly Sensitive</t>
  </si>
  <si>
    <t>Agent / Autonomous Workflow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</si>
</sst>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20"/>
      <color rgb="FFFFFFFF"/>
      <name val="Calibri"/>
      <family val="2"/>
    </font>
    <font>
      <i/>
      <sz val="11"/>
      <color rgb="FF17365D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  <font>
      <b/>
      <sz val="18"/>
      <color rgb="FFFFFFFF"/>
      <name val="Calibri"/>
      <family val="2"/>
    </font>
    <font>
      <b/>
      <sz val="11"/>
      <color rgb="FF17365D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D9E2F3"/>
      </patternFill>
    </fill>
    <fill>
      <patternFill patternType="solid">
        <fgColor rgb="FF806000"/>
      </patternFill>
    </fill>
    <fill>
      <patternFill patternType="solid">
        <fgColor rgb="FF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2" borderId="0" xfId="0" applyFont="1" applyFill="1"/>
    <xf numFmtId="0" fontId="3" fillId="4" borderId="0" xfId="0" applyFont="1" applyFill="1" applyAlignment="1">
      <alignment wrapText="1"/>
    </xf>
    <xf numFmtId="0" fontId="0" fillId="0" borderId="0" xfId="0" applyAlignment="1">
      <alignment vertical="top" wrapText="1"/>
    </xf>
    <xf numFmtId="0" fontId="4" fillId="0" borderId="0" xfId="0" applyFont="1"/>
    <xf numFmtId="9" fontId="0" fillId="0" borderId="0" xfId="0" applyNumberFormat="1"/>
    <xf numFmtId="0" fontId="4" fillId="5" borderId="0" xfId="0" applyFont="1" applyFill="1"/>
    <xf numFmtId="0" fontId="3" fillId="4" borderId="0" xfId="0" applyFont="1" applyFill="1"/>
    <xf numFmtId="0" fontId="6" fillId="3" borderId="0" xfId="0" applyFont="1" applyFill="1"/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GB"/>
              <a:t>Vendor Assessment by Domain</a:t>
            </a:r>
          </a:p>
        </c:rich>
      </c:tx>
      <c:overlay val="1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Dashboard!$E$4</c:f>
              <c:strCache>
                <c:ptCount val="1"/>
                <c:pt idx="0">
                  <c:v>Score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strRef>
              <c:f>Dashboard!$D$5:$D$17</c:f>
              <c:strCache>
                <c:ptCount val="13"/>
                <c:pt idx="0">
                  <c:v>Corporate &amp; Governance</c:v>
                </c:pt>
                <c:pt idx="1">
                  <c:v>Data Privacy</c:v>
                </c:pt>
                <c:pt idx="2">
                  <c:v>Security</c:v>
                </c:pt>
                <c:pt idx="3">
                  <c:v>Model &amp; Output Risk</c:v>
                </c:pt>
                <c:pt idx="4">
                  <c:v>Agentic AI &amp; Permissions</c:v>
                </c:pt>
                <c:pt idx="5">
                  <c:v>Integration &amp; Architecture</c:v>
                </c:pt>
                <c:pt idx="6">
                  <c:v>Legal &amp; Contractual</c:v>
                </c:pt>
                <c:pt idx="7">
                  <c:v>Supply Chain</c:v>
                </c:pt>
                <c:pt idx="8">
                  <c:v>Resilience</c:v>
                </c:pt>
                <c:pt idx="9">
                  <c:v>Change Management</c:v>
                </c:pt>
                <c:pt idx="10">
                  <c:v>Auditability</c:v>
                </c:pt>
                <c:pt idx="11">
                  <c:v>Exit &amp; Portability</c:v>
                </c:pt>
                <c:pt idx="12">
                  <c:v>Commercial</c:v>
                </c:pt>
              </c:strCache>
            </c:strRef>
          </c:cat>
          <c:val>
            <c:numRef>
              <c:f>Dashboard!$E$5:$E$17</c:f>
              <c:numCache>
                <c:formatCode>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81-C24D-BAB6-7270C0A518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b"/>
        <c:majorGridlines/>
        <c:numFmt formatCode="0%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11</xdr:row>
      <xdr:rowOff>0</xdr:rowOff>
    </xdr:from>
    <xdr:ext cx="5040000" cy="288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"/>
  <sheetViews>
    <sheetView tabSelected="1" workbookViewId="0">
      <pane ySplit="15" topLeftCell="A36" activePane="bottomLeft" state="frozen"/>
      <selection pane="bottomLeft" sqref="A1:L2"/>
    </sheetView>
  </sheetViews>
  <sheetFormatPr baseColWidth="10" defaultColWidth="8.83203125" defaultRowHeight="15" x14ac:dyDescent="0.2"/>
  <cols>
    <col min="1" max="1" width="23.6640625" customWidth="1"/>
    <col min="2" max="2" width="25" customWidth="1"/>
    <col min="3" max="3" width="55" customWidth="1"/>
    <col min="4" max="4" width="38" customWidth="1"/>
    <col min="5" max="5" width="14" customWidth="1"/>
    <col min="6" max="7" width="10" customWidth="1"/>
    <col min="8" max="8" width="15" customWidth="1"/>
    <col min="9" max="9" width="14" customWidth="1"/>
    <col min="10" max="10" width="45" customWidth="1"/>
    <col min="11" max="11" width="42" customWidth="1"/>
    <col min="12" max="12" width="22" customWidth="1"/>
  </cols>
  <sheetData>
    <row r="1" spans="1:12" x14ac:dyDescent="0.2">
      <c r="A1" s="10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x14ac:dyDescent="0.2">
      <c r="A3" s="11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5" spans="1:12" x14ac:dyDescent="0.2">
      <c r="A5" s="1" t="s">
        <v>2</v>
      </c>
      <c r="B5" s="9" t="s">
        <v>3</v>
      </c>
      <c r="C5" s="9"/>
      <c r="D5" s="9"/>
    </row>
    <row r="6" spans="1:12" x14ac:dyDescent="0.2">
      <c r="A6" s="1" t="s">
        <v>4</v>
      </c>
      <c r="B6" s="9" t="s">
        <v>5</v>
      </c>
      <c r="C6" s="9"/>
      <c r="D6" s="9"/>
    </row>
    <row r="7" spans="1:12" x14ac:dyDescent="0.2">
      <c r="A7" s="1" t="s">
        <v>6</v>
      </c>
      <c r="B7" s="9" t="s">
        <v>7</v>
      </c>
      <c r="C7" s="9"/>
      <c r="D7" s="9"/>
    </row>
    <row r="8" spans="1:12" x14ac:dyDescent="0.2">
      <c r="A8" s="1" t="s">
        <v>8</v>
      </c>
      <c r="B8" s="9" t="s">
        <v>9</v>
      </c>
      <c r="C8" s="9"/>
      <c r="D8" s="9"/>
    </row>
    <row r="9" spans="1:12" x14ac:dyDescent="0.2">
      <c r="A9" s="1" t="s">
        <v>10</v>
      </c>
      <c r="B9" s="9" t="s">
        <v>11</v>
      </c>
      <c r="C9" s="9"/>
      <c r="D9" s="9"/>
    </row>
    <row r="10" spans="1:12" x14ac:dyDescent="0.2">
      <c r="A10" s="1" t="s">
        <v>12</v>
      </c>
      <c r="B10" s="9" t="s">
        <v>13</v>
      </c>
      <c r="C10" s="9"/>
      <c r="D10" s="9"/>
    </row>
    <row r="11" spans="1:12" x14ac:dyDescent="0.2">
      <c r="A11" s="1" t="s">
        <v>14</v>
      </c>
      <c r="B11" s="9" t="s">
        <v>15</v>
      </c>
      <c r="C11" s="9"/>
      <c r="D11" s="9"/>
    </row>
    <row r="12" spans="1:12" x14ac:dyDescent="0.2">
      <c r="A12" s="1" t="s">
        <v>16</v>
      </c>
      <c r="B12" s="9" t="s">
        <v>15</v>
      </c>
      <c r="C12" s="9"/>
      <c r="D12" s="9"/>
    </row>
    <row r="15" spans="1:12" ht="16" x14ac:dyDescent="0.2">
      <c r="A15" s="2" t="s">
        <v>17</v>
      </c>
      <c r="B15" s="2" t="s">
        <v>18</v>
      </c>
      <c r="C15" s="2" t="s">
        <v>19</v>
      </c>
      <c r="D15" s="2" t="s">
        <v>20</v>
      </c>
      <c r="E15" s="2" t="s">
        <v>21</v>
      </c>
      <c r="F15" s="2" t="s">
        <v>22</v>
      </c>
      <c r="G15" s="2" t="s">
        <v>23</v>
      </c>
      <c r="H15" s="2" t="s">
        <v>24</v>
      </c>
      <c r="I15" s="2" t="s">
        <v>25</v>
      </c>
      <c r="J15" s="2" t="s">
        <v>26</v>
      </c>
      <c r="K15" s="2" t="s">
        <v>27</v>
      </c>
      <c r="L15" s="2" t="s">
        <v>28</v>
      </c>
    </row>
    <row r="16" spans="1:12" ht="32" x14ac:dyDescent="0.2">
      <c r="A16" s="3" t="s">
        <v>29</v>
      </c>
      <c r="B16" s="3" t="s">
        <v>30</v>
      </c>
      <c r="C16" s="3" t="s">
        <v>31</v>
      </c>
      <c r="D16" s="3" t="s">
        <v>32</v>
      </c>
      <c r="E16" s="3"/>
      <c r="F16" s="3" t="str">
        <f t="shared" ref="F16:F43" si="0">IF(E16="Yes",3,IF(E16="Partial",2,IF(E16="No",0,"")))</f>
        <v/>
      </c>
      <c r="G16" s="3">
        <v>2</v>
      </c>
      <c r="H16" s="3" t="str">
        <f t="shared" ref="H16:H43" si="1">IF(F16="","",F16*G16)</f>
        <v/>
      </c>
      <c r="I16" s="3" t="s">
        <v>33</v>
      </c>
      <c r="J16" s="3"/>
      <c r="K16" s="3"/>
      <c r="L16" s="3"/>
    </row>
    <row r="17" spans="1:12" ht="32" x14ac:dyDescent="0.2">
      <c r="A17" s="3" t="s">
        <v>34</v>
      </c>
      <c r="B17" s="3" t="s">
        <v>30</v>
      </c>
      <c r="C17" s="3" t="s">
        <v>35</v>
      </c>
      <c r="D17" s="3" t="s">
        <v>36</v>
      </c>
      <c r="E17" s="3"/>
      <c r="F17" s="3" t="str">
        <f t="shared" si="0"/>
        <v/>
      </c>
      <c r="G17" s="3">
        <v>2</v>
      </c>
      <c r="H17" s="3" t="str">
        <f t="shared" si="1"/>
        <v/>
      </c>
      <c r="I17" s="3" t="s">
        <v>33</v>
      </c>
      <c r="J17" s="3"/>
      <c r="K17" s="3"/>
      <c r="L17" s="3"/>
    </row>
    <row r="18" spans="1:12" ht="32" x14ac:dyDescent="0.2">
      <c r="A18" s="3" t="s">
        <v>37</v>
      </c>
      <c r="B18" s="3" t="s">
        <v>30</v>
      </c>
      <c r="C18" s="3" t="s">
        <v>38</v>
      </c>
      <c r="D18" s="3" t="s">
        <v>39</v>
      </c>
      <c r="E18" s="3"/>
      <c r="F18" s="3" t="str">
        <f t="shared" si="0"/>
        <v/>
      </c>
      <c r="G18" s="3">
        <v>2</v>
      </c>
      <c r="H18" s="3" t="str">
        <f t="shared" si="1"/>
        <v/>
      </c>
      <c r="I18" s="3" t="s">
        <v>40</v>
      </c>
      <c r="J18" s="3"/>
      <c r="K18" s="3"/>
      <c r="L18" s="3"/>
    </row>
    <row r="19" spans="1:12" ht="32" x14ac:dyDescent="0.2">
      <c r="A19" s="3" t="s">
        <v>41</v>
      </c>
      <c r="B19" s="3" t="s">
        <v>42</v>
      </c>
      <c r="C19" s="3" t="s">
        <v>43</v>
      </c>
      <c r="D19" s="3" t="s">
        <v>44</v>
      </c>
      <c r="E19" s="3"/>
      <c r="F19" s="3" t="str">
        <f t="shared" si="0"/>
        <v/>
      </c>
      <c r="G19" s="3">
        <v>3</v>
      </c>
      <c r="H19" s="3" t="str">
        <f t="shared" si="1"/>
        <v/>
      </c>
      <c r="I19" s="3" t="s">
        <v>45</v>
      </c>
      <c r="J19" s="3"/>
      <c r="K19" s="3"/>
      <c r="L19" s="3"/>
    </row>
    <row r="20" spans="1:12" ht="16" x14ac:dyDescent="0.2">
      <c r="A20" s="3" t="s">
        <v>46</v>
      </c>
      <c r="B20" s="3" t="s">
        <v>42</v>
      </c>
      <c r="C20" s="3" t="s">
        <v>47</v>
      </c>
      <c r="D20" s="3" t="s">
        <v>48</v>
      </c>
      <c r="E20" s="3"/>
      <c r="F20" s="3" t="str">
        <f t="shared" si="0"/>
        <v/>
      </c>
      <c r="G20" s="3">
        <v>3</v>
      </c>
      <c r="H20" s="3" t="str">
        <f t="shared" si="1"/>
        <v/>
      </c>
      <c r="I20" s="3" t="s">
        <v>40</v>
      </c>
      <c r="J20" s="3"/>
      <c r="K20" s="3"/>
      <c r="L20" s="3"/>
    </row>
    <row r="21" spans="1:12" ht="32" x14ac:dyDescent="0.2">
      <c r="A21" s="3" t="s">
        <v>49</v>
      </c>
      <c r="B21" s="3" t="s">
        <v>42</v>
      </c>
      <c r="C21" s="3" t="s">
        <v>50</v>
      </c>
      <c r="D21" s="3" t="s">
        <v>51</v>
      </c>
      <c r="E21" s="3"/>
      <c r="F21" s="3" t="str">
        <f t="shared" si="0"/>
        <v/>
      </c>
      <c r="G21" s="3">
        <v>3</v>
      </c>
      <c r="H21" s="3" t="str">
        <f t="shared" si="1"/>
        <v/>
      </c>
      <c r="I21" s="3" t="s">
        <v>40</v>
      </c>
      <c r="J21" s="3"/>
      <c r="K21" s="3"/>
      <c r="L21" s="3"/>
    </row>
    <row r="22" spans="1:12" ht="16" x14ac:dyDescent="0.2">
      <c r="A22" s="3" t="s">
        <v>52</v>
      </c>
      <c r="B22" s="3" t="s">
        <v>53</v>
      </c>
      <c r="C22" s="3" t="s">
        <v>54</v>
      </c>
      <c r="D22" s="3" t="s">
        <v>55</v>
      </c>
      <c r="E22" s="3"/>
      <c r="F22" s="3" t="str">
        <f t="shared" si="0"/>
        <v/>
      </c>
      <c r="G22" s="3">
        <v>3</v>
      </c>
      <c r="H22" s="3" t="str">
        <f t="shared" si="1"/>
        <v/>
      </c>
      <c r="I22" s="3" t="s">
        <v>45</v>
      </c>
      <c r="J22" s="3"/>
      <c r="K22" s="3"/>
      <c r="L22" s="3"/>
    </row>
    <row r="23" spans="1:12" ht="16" x14ac:dyDescent="0.2">
      <c r="A23" s="3" t="s">
        <v>56</v>
      </c>
      <c r="B23" s="3" t="s">
        <v>53</v>
      </c>
      <c r="C23" s="3" t="s">
        <v>57</v>
      </c>
      <c r="D23" s="3" t="s">
        <v>58</v>
      </c>
      <c r="E23" s="3"/>
      <c r="F23" s="3" t="str">
        <f t="shared" si="0"/>
        <v/>
      </c>
      <c r="G23" s="3">
        <v>3</v>
      </c>
      <c r="H23" s="3" t="str">
        <f t="shared" si="1"/>
        <v/>
      </c>
      <c r="I23" s="3" t="s">
        <v>45</v>
      </c>
      <c r="J23" s="3"/>
      <c r="K23" s="3"/>
      <c r="L23" s="3"/>
    </row>
    <row r="24" spans="1:12" ht="32" x14ac:dyDescent="0.2">
      <c r="A24" s="3" t="s">
        <v>59</v>
      </c>
      <c r="B24" s="3" t="s">
        <v>53</v>
      </c>
      <c r="C24" s="3" t="s">
        <v>60</v>
      </c>
      <c r="D24" s="3" t="s">
        <v>61</v>
      </c>
      <c r="E24" s="3"/>
      <c r="F24" s="3" t="str">
        <f t="shared" si="0"/>
        <v/>
      </c>
      <c r="G24" s="3">
        <v>3</v>
      </c>
      <c r="H24" s="3" t="str">
        <f t="shared" si="1"/>
        <v/>
      </c>
      <c r="I24" s="3" t="s">
        <v>40</v>
      </c>
      <c r="J24" s="3"/>
      <c r="K24" s="3"/>
      <c r="L24" s="3"/>
    </row>
    <row r="25" spans="1:12" ht="32" x14ac:dyDescent="0.2">
      <c r="A25" s="3" t="s">
        <v>62</v>
      </c>
      <c r="B25" s="3" t="s">
        <v>53</v>
      </c>
      <c r="C25" s="3" t="s">
        <v>63</v>
      </c>
      <c r="D25" s="3" t="s">
        <v>64</v>
      </c>
      <c r="E25" s="3"/>
      <c r="F25" s="3" t="str">
        <f t="shared" si="0"/>
        <v/>
      </c>
      <c r="G25" s="3">
        <v>3</v>
      </c>
      <c r="H25" s="3" t="str">
        <f t="shared" si="1"/>
        <v/>
      </c>
      <c r="I25" s="3" t="s">
        <v>45</v>
      </c>
      <c r="J25" s="3"/>
      <c r="K25" s="3"/>
      <c r="L25" s="3"/>
    </row>
    <row r="26" spans="1:12" ht="32" x14ac:dyDescent="0.2">
      <c r="A26" s="3" t="s">
        <v>65</v>
      </c>
      <c r="B26" s="3" t="s">
        <v>66</v>
      </c>
      <c r="C26" s="3" t="s">
        <v>67</v>
      </c>
      <c r="D26" s="3" t="s">
        <v>68</v>
      </c>
      <c r="E26" s="3"/>
      <c r="F26" s="3" t="str">
        <f t="shared" si="0"/>
        <v/>
      </c>
      <c r="G26" s="3">
        <v>2</v>
      </c>
      <c r="H26" s="3" t="str">
        <f t="shared" si="1"/>
        <v/>
      </c>
      <c r="I26" s="3" t="s">
        <v>33</v>
      </c>
      <c r="J26" s="3"/>
      <c r="K26" s="3"/>
      <c r="L26" s="3"/>
    </row>
    <row r="27" spans="1:12" ht="32" x14ac:dyDescent="0.2">
      <c r="A27" s="3" t="s">
        <v>69</v>
      </c>
      <c r="B27" s="3" t="s">
        <v>66</v>
      </c>
      <c r="C27" s="3" t="s">
        <v>70</v>
      </c>
      <c r="D27" s="3" t="s">
        <v>71</v>
      </c>
      <c r="E27" s="3"/>
      <c r="F27" s="3" t="str">
        <f t="shared" si="0"/>
        <v/>
      </c>
      <c r="G27" s="3">
        <v>2</v>
      </c>
      <c r="H27" s="3" t="str">
        <f t="shared" si="1"/>
        <v/>
      </c>
      <c r="I27" s="3" t="s">
        <v>33</v>
      </c>
      <c r="J27" s="3"/>
      <c r="K27" s="3"/>
      <c r="L27" s="3"/>
    </row>
    <row r="28" spans="1:12" ht="32" x14ac:dyDescent="0.2">
      <c r="A28" s="3" t="s">
        <v>72</v>
      </c>
      <c r="B28" s="3" t="s">
        <v>66</v>
      </c>
      <c r="C28" s="3" t="s">
        <v>73</v>
      </c>
      <c r="D28" s="3" t="s">
        <v>74</v>
      </c>
      <c r="E28" s="3"/>
      <c r="F28" s="3" t="str">
        <f t="shared" si="0"/>
        <v/>
      </c>
      <c r="G28" s="3">
        <v>3</v>
      </c>
      <c r="H28" s="3" t="str">
        <f t="shared" si="1"/>
        <v/>
      </c>
      <c r="I28" s="3" t="s">
        <v>40</v>
      </c>
      <c r="J28" s="3"/>
      <c r="K28" s="3"/>
      <c r="L28" s="3"/>
    </row>
    <row r="29" spans="1:12" ht="32" x14ac:dyDescent="0.2">
      <c r="A29" s="3" t="s">
        <v>75</v>
      </c>
      <c r="B29" s="3" t="s">
        <v>76</v>
      </c>
      <c r="C29" s="3" t="s">
        <v>77</v>
      </c>
      <c r="D29" s="3" t="s">
        <v>78</v>
      </c>
      <c r="E29" s="3"/>
      <c r="F29" s="3" t="str">
        <f t="shared" si="0"/>
        <v/>
      </c>
      <c r="G29" s="3">
        <v>3</v>
      </c>
      <c r="H29" s="3" t="str">
        <f t="shared" si="1"/>
        <v/>
      </c>
      <c r="I29" s="3" t="s">
        <v>45</v>
      </c>
      <c r="J29" s="3"/>
      <c r="K29" s="3"/>
      <c r="L29" s="3"/>
    </row>
    <row r="30" spans="1:12" ht="32" x14ac:dyDescent="0.2">
      <c r="A30" s="3" t="s">
        <v>79</v>
      </c>
      <c r="B30" s="3" t="s">
        <v>76</v>
      </c>
      <c r="C30" s="3" t="s">
        <v>80</v>
      </c>
      <c r="D30" s="3" t="s">
        <v>81</v>
      </c>
      <c r="E30" s="3"/>
      <c r="F30" s="3" t="str">
        <f t="shared" si="0"/>
        <v/>
      </c>
      <c r="G30" s="3">
        <v>3</v>
      </c>
      <c r="H30" s="3" t="str">
        <f t="shared" si="1"/>
        <v/>
      </c>
      <c r="I30" s="3" t="s">
        <v>45</v>
      </c>
      <c r="J30" s="3"/>
      <c r="K30" s="3"/>
      <c r="L30" s="3"/>
    </row>
    <row r="31" spans="1:12" ht="32" x14ac:dyDescent="0.2">
      <c r="A31" s="3" t="s">
        <v>82</v>
      </c>
      <c r="B31" s="3" t="s">
        <v>76</v>
      </c>
      <c r="C31" s="3" t="s">
        <v>83</v>
      </c>
      <c r="D31" s="3" t="s">
        <v>84</v>
      </c>
      <c r="E31" s="3"/>
      <c r="F31" s="3" t="str">
        <f t="shared" si="0"/>
        <v/>
      </c>
      <c r="G31" s="3">
        <v>3</v>
      </c>
      <c r="H31" s="3" t="str">
        <f t="shared" si="1"/>
        <v/>
      </c>
      <c r="I31" s="3" t="s">
        <v>45</v>
      </c>
      <c r="J31" s="3"/>
      <c r="K31" s="3"/>
      <c r="L31" s="3"/>
    </row>
    <row r="32" spans="1:12" ht="32" x14ac:dyDescent="0.2">
      <c r="A32" s="3" t="s">
        <v>85</v>
      </c>
      <c r="B32" s="3" t="s">
        <v>86</v>
      </c>
      <c r="C32" s="3" t="s">
        <v>87</v>
      </c>
      <c r="D32" s="3" t="s">
        <v>88</v>
      </c>
      <c r="E32" s="3"/>
      <c r="F32" s="3" t="str">
        <f t="shared" si="0"/>
        <v/>
      </c>
      <c r="G32" s="3">
        <v>2</v>
      </c>
      <c r="H32" s="3" t="str">
        <f t="shared" si="1"/>
        <v/>
      </c>
      <c r="I32" s="3" t="s">
        <v>40</v>
      </c>
      <c r="J32" s="3"/>
      <c r="K32" s="3"/>
      <c r="L32" s="3"/>
    </row>
    <row r="33" spans="1:12" ht="32" x14ac:dyDescent="0.2">
      <c r="A33" s="3" t="s">
        <v>89</v>
      </c>
      <c r="B33" s="3" t="s">
        <v>86</v>
      </c>
      <c r="C33" s="3" t="s">
        <v>90</v>
      </c>
      <c r="D33" s="3" t="s">
        <v>91</v>
      </c>
      <c r="E33" s="3"/>
      <c r="F33" s="3" t="str">
        <f t="shared" si="0"/>
        <v/>
      </c>
      <c r="G33" s="3">
        <v>2</v>
      </c>
      <c r="H33" s="3" t="str">
        <f t="shared" si="1"/>
        <v/>
      </c>
      <c r="I33" s="3" t="s">
        <v>40</v>
      </c>
      <c r="J33" s="3"/>
      <c r="K33" s="3"/>
      <c r="L33" s="3"/>
    </row>
    <row r="34" spans="1:12" ht="16" x14ac:dyDescent="0.2">
      <c r="A34" s="3" t="s">
        <v>92</v>
      </c>
      <c r="B34" s="3" t="s">
        <v>93</v>
      </c>
      <c r="C34" s="3" t="s">
        <v>94</v>
      </c>
      <c r="D34" s="3" t="s">
        <v>95</v>
      </c>
      <c r="E34" s="3"/>
      <c r="F34" s="3" t="str">
        <f t="shared" si="0"/>
        <v/>
      </c>
      <c r="G34" s="3">
        <v>3</v>
      </c>
      <c r="H34" s="3" t="str">
        <f t="shared" si="1"/>
        <v/>
      </c>
      <c r="I34" s="3" t="s">
        <v>40</v>
      </c>
      <c r="J34" s="3"/>
      <c r="K34" s="3"/>
      <c r="L34" s="3"/>
    </row>
    <row r="35" spans="1:12" ht="16" x14ac:dyDescent="0.2">
      <c r="A35" s="3" t="s">
        <v>96</v>
      </c>
      <c r="B35" s="3" t="s">
        <v>93</v>
      </c>
      <c r="C35" s="3" t="s">
        <v>97</v>
      </c>
      <c r="D35" s="3" t="s">
        <v>98</v>
      </c>
      <c r="E35" s="3"/>
      <c r="F35" s="3" t="str">
        <f t="shared" si="0"/>
        <v/>
      </c>
      <c r="G35" s="3">
        <v>3</v>
      </c>
      <c r="H35" s="3" t="str">
        <f t="shared" si="1"/>
        <v/>
      </c>
      <c r="I35" s="3" t="s">
        <v>40</v>
      </c>
      <c r="J35" s="3"/>
      <c r="K35" s="3"/>
      <c r="L35" s="3"/>
    </row>
    <row r="36" spans="1:12" ht="32" x14ac:dyDescent="0.2">
      <c r="A36" s="3" t="s">
        <v>99</v>
      </c>
      <c r="B36" s="3" t="s">
        <v>100</v>
      </c>
      <c r="C36" s="3" t="s">
        <v>101</v>
      </c>
      <c r="D36" s="3" t="s">
        <v>102</v>
      </c>
      <c r="E36" s="3"/>
      <c r="F36" s="3" t="str">
        <f t="shared" si="0"/>
        <v/>
      </c>
      <c r="G36" s="3">
        <v>2</v>
      </c>
      <c r="H36" s="3" t="str">
        <f t="shared" si="1"/>
        <v/>
      </c>
      <c r="I36" s="3" t="s">
        <v>40</v>
      </c>
      <c r="J36" s="3"/>
      <c r="K36" s="3"/>
      <c r="L36" s="3"/>
    </row>
    <row r="37" spans="1:12" ht="16" x14ac:dyDescent="0.2">
      <c r="A37" s="3" t="s">
        <v>103</v>
      </c>
      <c r="B37" s="3" t="s">
        <v>100</v>
      </c>
      <c r="C37" s="3" t="s">
        <v>104</v>
      </c>
      <c r="D37" s="3" t="s">
        <v>105</v>
      </c>
      <c r="E37" s="3"/>
      <c r="F37" s="3" t="str">
        <f t="shared" si="0"/>
        <v/>
      </c>
      <c r="G37" s="3">
        <v>2</v>
      </c>
      <c r="H37" s="3" t="str">
        <f t="shared" si="1"/>
        <v/>
      </c>
      <c r="I37" s="3" t="s">
        <v>33</v>
      </c>
      <c r="J37" s="3"/>
      <c r="K37" s="3"/>
      <c r="L37" s="3"/>
    </row>
    <row r="38" spans="1:12" ht="32" x14ac:dyDescent="0.2">
      <c r="A38" s="3" t="s">
        <v>106</v>
      </c>
      <c r="B38" s="3" t="s">
        <v>107</v>
      </c>
      <c r="C38" s="3" t="s">
        <v>108</v>
      </c>
      <c r="D38" s="3" t="s">
        <v>109</v>
      </c>
      <c r="E38" s="3"/>
      <c r="F38" s="3" t="str">
        <f t="shared" si="0"/>
        <v/>
      </c>
      <c r="G38" s="3">
        <v>2</v>
      </c>
      <c r="H38" s="3" t="str">
        <f t="shared" si="1"/>
        <v/>
      </c>
      <c r="I38" s="3" t="s">
        <v>40</v>
      </c>
      <c r="J38" s="3"/>
      <c r="K38" s="3"/>
      <c r="L38" s="3"/>
    </row>
    <row r="39" spans="1:12" ht="32" x14ac:dyDescent="0.2">
      <c r="A39" s="3" t="s">
        <v>110</v>
      </c>
      <c r="B39" s="3" t="s">
        <v>111</v>
      </c>
      <c r="C39" s="3" t="s">
        <v>112</v>
      </c>
      <c r="D39" s="3" t="s">
        <v>113</v>
      </c>
      <c r="E39" s="3"/>
      <c r="F39" s="3" t="str">
        <f t="shared" si="0"/>
        <v/>
      </c>
      <c r="G39" s="3">
        <v>2</v>
      </c>
      <c r="H39" s="3" t="str">
        <f t="shared" si="1"/>
        <v/>
      </c>
      <c r="I39" s="3" t="s">
        <v>40</v>
      </c>
      <c r="J39" s="3"/>
      <c r="K39" s="3"/>
      <c r="L39" s="3"/>
    </row>
    <row r="40" spans="1:12" ht="32" x14ac:dyDescent="0.2">
      <c r="A40" s="3" t="s">
        <v>114</v>
      </c>
      <c r="B40" s="3" t="s">
        <v>115</v>
      </c>
      <c r="C40" s="3" t="s">
        <v>116</v>
      </c>
      <c r="D40" s="3" t="s">
        <v>117</v>
      </c>
      <c r="E40" s="3"/>
      <c r="F40" s="3" t="str">
        <f t="shared" si="0"/>
        <v/>
      </c>
      <c r="G40" s="3">
        <v>3</v>
      </c>
      <c r="H40" s="3" t="str">
        <f t="shared" si="1"/>
        <v/>
      </c>
      <c r="I40" s="3" t="s">
        <v>45</v>
      </c>
      <c r="J40" s="3"/>
      <c r="K40" s="3"/>
      <c r="L40" s="3"/>
    </row>
    <row r="41" spans="1:12" ht="32" x14ac:dyDescent="0.2">
      <c r="A41" s="3" t="s">
        <v>118</v>
      </c>
      <c r="B41" s="3" t="s">
        <v>119</v>
      </c>
      <c r="C41" s="3" t="s">
        <v>120</v>
      </c>
      <c r="D41" s="3" t="s">
        <v>121</v>
      </c>
      <c r="E41" s="3"/>
      <c r="F41" s="3" t="str">
        <f t="shared" si="0"/>
        <v/>
      </c>
      <c r="G41" s="3">
        <v>2</v>
      </c>
      <c r="H41" s="3" t="str">
        <f t="shared" si="1"/>
        <v/>
      </c>
      <c r="I41" s="3" t="s">
        <v>40</v>
      </c>
      <c r="J41" s="3"/>
      <c r="K41" s="3"/>
      <c r="L41" s="3"/>
    </row>
    <row r="42" spans="1:12" ht="16" x14ac:dyDescent="0.2">
      <c r="A42" s="3" t="s">
        <v>122</v>
      </c>
      <c r="B42" s="3" t="s">
        <v>123</v>
      </c>
      <c r="C42" s="3" t="s">
        <v>124</v>
      </c>
      <c r="D42" s="3" t="s">
        <v>125</v>
      </c>
      <c r="E42" s="3"/>
      <c r="F42" s="3" t="str">
        <f t="shared" si="0"/>
        <v/>
      </c>
      <c r="G42" s="3">
        <v>1</v>
      </c>
      <c r="H42" s="3" t="str">
        <f t="shared" si="1"/>
        <v/>
      </c>
      <c r="I42" s="3" t="s">
        <v>33</v>
      </c>
      <c r="J42" s="3"/>
      <c r="K42" s="3"/>
      <c r="L42" s="3"/>
    </row>
    <row r="43" spans="1:12" ht="16" x14ac:dyDescent="0.2">
      <c r="A43" s="3" t="s">
        <v>126</v>
      </c>
      <c r="B43" s="3" t="s">
        <v>123</v>
      </c>
      <c r="C43" s="3" t="s">
        <v>127</v>
      </c>
      <c r="D43" s="3" t="s">
        <v>128</v>
      </c>
      <c r="E43" s="3"/>
      <c r="F43" s="3" t="str">
        <f t="shared" si="0"/>
        <v/>
      </c>
      <c r="G43" s="3">
        <v>2</v>
      </c>
      <c r="H43" s="3" t="str">
        <f t="shared" si="1"/>
        <v/>
      </c>
      <c r="I43" s="3" t="s">
        <v>40</v>
      </c>
      <c r="J43" s="3"/>
      <c r="K43" s="3"/>
      <c r="L43" s="3"/>
    </row>
    <row r="46" spans="1:12" x14ac:dyDescent="0.2">
      <c r="A46" s="1" t="s">
        <v>129</v>
      </c>
    </row>
    <row r="47" spans="1:12" x14ac:dyDescent="0.2">
      <c r="A47" s="4" t="s">
        <v>130</v>
      </c>
      <c r="B47" s="5">
        <f>COUNTIF(E16:E43,"&lt;&gt;")/28</f>
        <v>0</v>
      </c>
    </row>
    <row r="48" spans="1:12" x14ac:dyDescent="0.2">
      <c r="A48" s="4" t="s">
        <v>131</v>
      </c>
      <c r="B48" s="5">
        <f>IFERROR(SUM(H16:H43)/(SUM(G16:G43)*3),0)</f>
        <v>0</v>
      </c>
    </row>
    <row r="49" spans="1:2" x14ac:dyDescent="0.2">
      <c r="A49" s="4" t="s">
        <v>132</v>
      </c>
      <c r="B49">
        <f>COUNTIFS(E16:E43,"No",I16:I43,"Yes")</f>
        <v>0</v>
      </c>
    </row>
    <row r="50" spans="1:2" x14ac:dyDescent="0.2">
      <c r="A50" s="4" t="s">
        <v>133</v>
      </c>
      <c r="B50">
        <f>COUNTIFS(E16:E43,"No",I16:I43,"Potential")</f>
        <v>0</v>
      </c>
    </row>
    <row r="51" spans="1:2" x14ac:dyDescent="0.2">
      <c r="A51" s="4" t="s">
        <v>134</v>
      </c>
      <c r="B51" s="6" t="str">
        <f>IF(B49&gt;0,"DO NOT APPROVE",IF(B48&gt;=0.85,"APPROVE",IF(B48&gt;=0.65,"APPROVE WITH CONDITIONS","FURTHER DUE DILIGENCE")))</f>
        <v>FURTHER DUE DILIGENCE</v>
      </c>
    </row>
  </sheetData>
  <autoFilter ref="A15:L43" xr:uid="{00000000-0009-0000-0000-000000000000}"/>
  <mergeCells count="10">
    <mergeCell ref="B12:D12"/>
    <mergeCell ref="A3:L3"/>
    <mergeCell ref="B6:D6"/>
    <mergeCell ref="B7:D7"/>
    <mergeCell ref="B10:D10"/>
    <mergeCell ref="B11:D11"/>
    <mergeCell ref="B5:D5"/>
    <mergeCell ref="B8:D8"/>
    <mergeCell ref="A1:L2"/>
    <mergeCell ref="B9:D9"/>
  </mergeCells>
  <dataValidations count="1">
    <dataValidation type="list" sqref="E16:E43" xr:uid="{00000000-0002-0000-0000-000000000000}">
      <formula1>"Yes,Partial,No,N/A"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"/>
  <sheetViews>
    <sheetView workbookViewId="0">
      <selection activeCell="E30" sqref="E30"/>
    </sheetView>
  </sheetViews>
  <sheetFormatPr baseColWidth="10" defaultColWidth="8.83203125" defaultRowHeight="15" x14ac:dyDescent="0.2"/>
  <cols>
    <col min="1" max="1" width="28" customWidth="1"/>
    <col min="2" max="2" width="25" customWidth="1"/>
    <col min="3" max="3" width="19.83203125" customWidth="1"/>
    <col min="4" max="4" width="30" customWidth="1"/>
    <col min="5" max="5" width="15" customWidth="1"/>
  </cols>
  <sheetData>
    <row r="1" spans="1:8" x14ac:dyDescent="0.2">
      <c r="A1" s="12" t="s">
        <v>135</v>
      </c>
      <c r="B1" s="9"/>
      <c r="C1" s="9"/>
      <c r="D1" s="9"/>
      <c r="E1" s="9"/>
      <c r="F1" s="9"/>
      <c r="G1" s="9"/>
      <c r="H1" s="9"/>
    </row>
    <row r="2" spans="1:8" x14ac:dyDescent="0.2">
      <c r="A2" s="9"/>
      <c r="B2" s="9"/>
      <c r="C2" s="9"/>
      <c r="D2" s="9"/>
      <c r="E2" s="9"/>
      <c r="F2" s="9"/>
      <c r="G2" s="9"/>
      <c r="H2" s="9"/>
    </row>
    <row r="4" spans="1:8" x14ac:dyDescent="0.2">
      <c r="A4" s="7" t="s">
        <v>136</v>
      </c>
      <c r="B4" s="7" t="s">
        <v>137</v>
      </c>
      <c r="D4" s="7" t="s">
        <v>18</v>
      </c>
      <c r="E4" s="7" t="s">
        <v>22</v>
      </c>
    </row>
    <row r="5" spans="1:8" x14ac:dyDescent="0.2">
      <c r="A5" t="s">
        <v>130</v>
      </c>
      <c r="B5" s="5">
        <f>'Vendor Assessment'!B47</f>
        <v>0</v>
      </c>
      <c r="D5" t="s">
        <v>30</v>
      </c>
      <c r="E5" s="5">
        <f>IFERROR(SUMIF('Vendor Assessment'!B16:B43,D5,'Vendor Assessment'!H16:H43)/(SUMIF('Vendor Assessment'!B16:B43,D5,'Vendor Assessment'!G16:G43)*3),0)</f>
        <v>0</v>
      </c>
    </row>
    <row r="6" spans="1:8" x14ac:dyDescent="0.2">
      <c r="A6" t="s">
        <v>24</v>
      </c>
      <c r="B6" s="5">
        <f>'Vendor Assessment'!B48</f>
        <v>0</v>
      </c>
      <c r="D6" t="s">
        <v>42</v>
      </c>
      <c r="E6" s="5">
        <f>IFERROR(SUMIF('Vendor Assessment'!B16:B43,D6,'Vendor Assessment'!H16:H43)/(SUMIF('Vendor Assessment'!B16:B43,D6,'Vendor Assessment'!G16:G43)*3),0)</f>
        <v>0</v>
      </c>
    </row>
    <row r="7" spans="1:8" x14ac:dyDescent="0.2">
      <c r="A7" t="s">
        <v>138</v>
      </c>
      <c r="B7">
        <f>'Vendor Assessment'!B49</f>
        <v>0</v>
      </c>
      <c r="D7" t="s">
        <v>53</v>
      </c>
      <c r="E7" s="5">
        <f>IFERROR(SUMIF('Vendor Assessment'!B16:B43,D7,'Vendor Assessment'!H16:H43)/(SUMIF('Vendor Assessment'!B16:B43,D7,'Vendor Assessment'!G16:G43)*3),0)</f>
        <v>0</v>
      </c>
    </row>
    <row r="8" spans="1:8" x14ac:dyDescent="0.2">
      <c r="A8" t="s">
        <v>133</v>
      </c>
      <c r="B8">
        <f>'Vendor Assessment'!B50</f>
        <v>0</v>
      </c>
      <c r="D8" t="s">
        <v>66</v>
      </c>
      <c r="E8" s="5">
        <f>IFERROR(SUMIF('Vendor Assessment'!B16:B43,D8,'Vendor Assessment'!H16:H43)/(SUMIF('Vendor Assessment'!B16:B43,D8,'Vendor Assessment'!G16:G43)*3),0)</f>
        <v>0</v>
      </c>
    </row>
    <row r="9" spans="1:8" x14ac:dyDescent="0.2">
      <c r="A9" t="s">
        <v>134</v>
      </c>
      <c r="B9" t="str">
        <f>'Vendor Assessment'!B51</f>
        <v>FURTHER DUE DILIGENCE</v>
      </c>
      <c r="D9" t="s">
        <v>76</v>
      </c>
      <c r="E9" s="5">
        <f>IFERROR(SUMIF('Vendor Assessment'!B16:B43,D9,'Vendor Assessment'!H16:H43)/(SUMIF('Vendor Assessment'!B16:B43,D9,'Vendor Assessment'!G16:G43)*3),0)</f>
        <v>0</v>
      </c>
    </row>
    <row r="10" spans="1:8" x14ac:dyDescent="0.2">
      <c r="D10" t="s">
        <v>86</v>
      </c>
      <c r="E10" s="5">
        <f>IFERROR(SUMIF('Vendor Assessment'!B16:B43,D10,'Vendor Assessment'!H16:H43)/(SUMIF('Vendor Assessment'!B16:B43,D10,'Vendor Assessment'!G16:G43)*3),0)</f>
        <v>0</v>
      </c>
    </row>
    <row r="11" spans="1:8" x14ac:dyDescent="0.2">
      <c r="D11" t="s">
        <v>93</v>
      </c>
      <c r="E11" s="5">
        <f>IFERROR(SUMIF('Vendor Assessment'!B16:B43,D11,'Vendor Assessment'!H16:H43)/(SUMIF('Vendor Assessment'!B16:B43,D11,'Vendor Assessment'!G16:G43)*3),0)</f>
        <v>0</v>
      </c>
    </row>
    <row r="12" spans="1:8" x14ac:dyDescent="0.2">
      <c r="D12" t="s">
        <v>100</v>
      </c>
      <c r="E12" s="5">
        <f>IFERROR(SUMIF('Vendor Assessment'!B16:B43,D12,'Vendor Assessment'!H16:H43)/(SUMIF('Vendor Assessment'!B16:B43,D12,'Vendor Assessment'!G16:G43)*3),0)</f>
        <v>0</v>
      </c>
    </row>
    <row r="13" spans="1:8" x14ac:dyDescent="0.2">
      <c r="D13" t="s">
        <v>107</v>
      </c>
      <c r="E13" s="5">
        <f>IFERROR(SUMIF('Vendor Assessment'!B16:B43,D13,'Vendor Assessment'!H16:H43)/(SUMIF('Vendor Assessment'!B16:B43,D13,'Vendor Assessment'!G16:G43)*3),0)</f>
        <v>0</v>
      </c>
    </row>
    <row r="14" spans="1:8" x14ac:dyDescent="0.2">
      <c r="D14" t="s">
        <v>111</v>
      </c>
      <c r="E14" s="5">
        <f>IFERROR(SUMIF('Vendor Assessment'!B16:B43,D14,'Vendor Assessment'!H16:H43)/(SUMIF('Vendor Assessment'!B16:B43,D14,'Vendor Assessment'!G16:G43)*3),0)</f>
        <v>0</v>
      </c>
    </row>
    <row r="15" spans="1:8" x14ac:dyDescent="0.2">
      <c r="D15" t="s">
        <v>115</v>
      </c>
      <c r="E15" s="5">
        <f>IFERROR(SUMIF('Vendor Assessment'!B16:B43,D15,'Vendor Assessment'!H16:H43)/(SUMIF('Vendor Assessment'!B16:B43,D15,'Vendor Assessment'!G16:G43)*3),0)</f>
        <v>0</v>
      </c>
    </row>
    <row r="16" spans="1:8" x14ac:dyDescent="0.2">
      <c r="D16" t="s">
        <v>119</v>
      </c>
      <c r="E16" s="5">
        <f>IFERROR(SUMIF('Vendor Assessment'!B16:B43,D16,'Vendor Assessment'!H16:H43)/(SUMIF('Vendor Assessment'!B16:B43,D16,'Vendor Assessment'!G16:G43)*3),0)</f>
        <v>0</v>
      </c>
    </row>
    <row r="17" spans="4:5" x14ac:dyDescent="0.2">
      <c r="D17" t="s">
        <v>123</v>
      </c>
      <c r="E17" s="5">
        <f>IFERROR(SUMIF('Vendor Assessment'!B16:B43,D17,'Vendor Assessment'!H16:H43)/(SUMIF('Vendor Assessment'!B16:B43,D17,'Vendor Assessment'!G16:G43)*3),0)</f>
        <v>0</v>
      </c>
    </row>
  </sheetData>
  <mergeCells count="1">
    <mergeCell ref="A1:H2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4"/>
  <sheetViews>
    <sheetView workbookViewId="0">
      <selection sqref="A1:F2"/>
    </sheetView>
  </sheetViews>
  <sheetFormatPr baseColWidth="10" defaultColWidth="8.83203125" defaultRowHeight="15" x14ac:dyDescent="0.2"/>
  <cols>
    <col min="1" max="1" width="24" customWidth="1"/>
    <col min="2" max="2" width="100" customWidth="1"/>
  </cols>
  <sheetData>
    <row r="1" spans="1:6" x14ac:dyDescent="0.2">
      <c r="A1" s="13" t="s">
        <v>139</v>
      </c>
      <c r="B1" s="9"/>
      <c r="C1" s="9"/>
      <c r="D1" s="9"/>
      <c r="E1" s="9"/>
      <c r="F1" s="9"/>
    </row>
    <row r="2" spans="1:6" x14ac:dyDescent="0.2">
      <c r="A2" s="9"/>
      <c r="B2" s="9"/>
      <c r="C2" s="9"/>
      <c r="D2" s="9"/>
      <c r="E2" s="9"/>
      <c r="F2" s="9"/>
    </row>
    <row r="4" spans="1:6" ht="32" x14ac:dyDescent="0.2">
      <c r="A4" s="8" t="s">
        <v>140</v>
      </c>
      <c r="B4" s="3" t="s">
        <v>141</v>
      </c>
    </row>
    <row r="5" spans="1:6" ht="16" x14ac:dyDescent="0.2">
      <c r="A5" s="8" t="s">
        <v>142</v>
      </c>
      <c r="B5" s="3" t="s">
        <v>143</v>
      </c>
    </row>
    <row r="6" spans="1:6" ht="16" x14ac:dyDescent="0.2">
      <c r="A6" s="8" t="s">
        <v>144</v>
      </c>
      <c r="B6" s="3" t="s">
        <v>145</v>
      </c>
    </row>
    <row r="7" spans="1:6" ht="16" x14ac:dyDescent="0.2">
      <c r="A7" s="8" t="s">
        <v>146</v>
      </c>
      <c r="B7" s="3" t="s">
        <v>147</v>
      </c>
    </row>
    <row r="8" spans="1:6" ht="32" x14ac:dyDescent="0.2">
      <c r="A8" s="8" t="s">
        <v>148</v>
      </c>
      <c r="B8" s="3" t="s">
        <v>149</v>
      </c>
    </row>
    <row r="9" spans="1:6" ht="32" x14ac:dyDescent="0.2">
      <c r="A9" s="8" t="s">
        <v>150</v>
      </c>
      <c r="B9" s="3" t="s">
        <v>151</v>
      </c>
    </row>
    <row r="10" spans="1:6" ht="16" x14ac:dyDescent="0.2">
      <c r="A10" s="8" t="s">
        <v>152</v>
      </c>
      <c r="B10" s="3" t="s">
        <v>153</v>
      </c>
    </row>
    <row r="11" spans="1:6" ht="16" x14ac:dyDescent="0.2">
      <c r="A11" s="8" t="s">
        <v>154</v>
      </c>
      <c r="B11" s="3" t="s">
        <v>155</v>
      </c>
    </row>
    <row r="12" spans="1:6" ht="16" x14ac:dyDescent="0.2">
      <c r="A12" s="8" t="s">
        <v>156</v>
      </c>
      <c r="B12" s="3" t="s">
        <v>157</v>
      </c>
    </row>
    <row r="13" spans="1:6" ht="32" x14ac:dyDescent="0.2">
      <c r="A13" s="8" t="s">
        <v>158</v>
      </c>
      <c r="B13" s="3" t="s">
        <v>159</v>
      </c>
    </row>
    <row r="14" spans="1:6" ht="32" x14ac:dyDescent="0.2">
      <c r="A14" s="8" t="s">
        <v>160</v>
      </c>
      <c r="B14" s="3" t="s">
        <v>161</v>
      </c>
    </row>
  </sheetData>
  <mergeCells count="1">
    <mergeCell ref="A1:F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"/>
  <sheetViews>
    <sheetView workbookViewId="0"/>
  </sheetViews>
  <sheetFormatPr baseColWidth="10" defaultColWidth="8.83203125" defaultRowHeight="15" x14ac:dyDescent="0.2"/>
  <sheetData>
    <row r="1" spans="1:3" x14ac:dyDescent="0.2">
      <c r="A1" t="s">
        <v>162</v>
      </c>
      <c r="B1" t="s">
        <v>14</v>
      </c>
      <c r="C1" t="s">
        <v>16</v>
      </c>
    </row>
    <row r="2" spans="1:3" x14ac:dyDescent="0.2">
      <c r="A2" t="s">
        <v>45</v>
      </c>
      <c r="B2" t="s">
        <v>163</v>
      </c>
      <c r="C2" t="s">
        <v>164</v>
      </c>
    </row>
    <row r="3" spans="1:3" x14ac:dyDescent="0.2">
      <c r="A3" t="s">
        <v>165</v>
      </c>
      <c r="B3" t="s">
        <v>166</v>
      </c>
      <c r="C3" t="s">
        <v>167</v>
      </c>
    </row>
    <row r="4" spans="1:3" x14ac:dyDescent="0.2">
      <c r="A4" t="s">
        <v>33</v>
      </c>
      <c r="B4" t="s">
        <v>168</v>
      </c>
      <c r="C4" t="s">
        <v>169</v>
      </c>
    </row>
    <row r="5" spans="1:3" x14ac:dyDescent="0.2">
      <c r="A5" t="s">
        <v>170</v>
      </c>
      <c r="B5" t="s">
        <v>171</v>
      </c>
      <c r="C5" t="s">
        <v>172</v>
      </c>
    </row>
    <row r="6" spans="1:3" x14ac:dyDescent="0.2">
      <c r="B6" t="s">
        <v>173</v>
      </c>
      <c r="C6" t="s">
        <v>174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Vendor Assessment</vt:lpstr>
      <vt:lpstr>Dashboard</vt:lpstr>
      <vt:lpstr>Guidance</vt:lpstr>
      <vt:lpstr>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Rod Welch</cp:lastModifiedBy>
  <dcterms:created xsi:type="dcterms:W3CDTF">2026-08-18T01:29:15Z</dcterms:created>
  <dcterms:modified xsi:type="dcterms:W3CDTF">2026-08-18T01:34:44Z</dcterms:modified>
</cp:coreProperties>
</file>